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ntnu.sharepoint.com/sites/o365_GIA-team/Shared Documents/Prosjektmodellen/Johan C. Ørke/"/>
    </mc:Choice>
  </mc:AlternateContent>
  <xr:revisionPtr revIDLastSave="289" documentId="8_{713990B4-0611-49FF-891D-06AD0D745534}" xr6:coauthVersionLast="47" xr6:coauthVersionMax="47" xr10:uidLastSave="{CAF60CAF-CABD-4A2E-B1AC-A89910E4B0DF}"/>
  <bookViews>
    <workbookView xWindow="-110" yWindow="-110" windowWidth="19420" windowHeight="10300" xr2:uid="{2251F130-D632-45C8-B9AA-82DE6E35A51C}"/>
  </bookViews>
  <sheets>
    <sheet name="Utfylt eksempel" sheetId="4" r:id="rId1"/>
    <sheet name="Tom kalkyle" sheetId="5" r:id="rId2"/>
    <sheet name="Tom kalkyle uten referans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17" i="6"/>
  <c r="E14" i="6"/>
  <c r="E12" i="6"/>
  <c r="E10" i="6"/>
  <c r="D9" i="6"/>
  <c r="D11" i="6" s="1"/>
  <c r="H7" i="6" s="1"/>
  <c r="E8" i="6"/>
  <c r="E7" i="6"/>
  <c r="E6" i="6"/>
  <c r="E5" i="6"/>
  <c r="E4" i="6"/>
  <c r="E3" i="6"/>
  <c r="E3" i="5"/>
  <c r="G3" i="5" s="1"/>
  <c r="E4" i="5"/>
  <c r="G4" i="5" s="1"/>
  <c r="H4" i="5" s="1"/>
  <c r="E5" i="5"/>
  <c r="G5" i="5" s="1"/>
  <c r="H5" i="5" s="1"/>
  <c r="E6" i="5"/>
  <c r="G6" i="5" s="1"/>
  <c r="H6" i="5" s="1"/>
  <c r="E7" i="5"/>
  <c r="G7" i="5" s="1"/>
  <c r="H7" i="5" s="1"/>
  <c r="E8" i="5"/>
  <c r="G8" i="5" s="1"/>
  <c r="H8" i="5" s="1"/>
  <c r="D9" i="5"/>
  <c r="D11" i="5" s="1"/>
  <c r="E10" i="5"/>
  <c r="G10" i="5" s="1"/>
  <c r="H10" i="5" s="1"/>
  <c r="E12" i="5"/>
  <c r="G12" i="5" s="1"/>
  <c r="H12" i="5" s="1"/>
  <c r="E14" i="5"/>
  <c r="G14" i="5" s="1"/>
  <c r="E17" i="5"/>
  <c r="G17" i="5" s="1"/>
  <c r="H17" i="5" s="1"/>
  <c r="E19" i="5"/>
  <c r="G19" i="5" s="1"/>
  <c r="H19" i="5" s="1"/>
  <c r="K11" i="4"/>
  <c r="K10" i="4"/>
  <c r="K9" i="4"/>
  <c r="K8" i="4"/>
  <c r="K7" i="4"/>
  <c r="K6" i="4"/>
  <c r="H6" i="6" l="1"/>
  <c r="E11" i="6"/>
  <c r="D13" i="6"/>
  <c r="H8" i="6" s="1"/>
  <c r="E9" i="6"/>
  <c r="E9" i="5"/>
  <c r="H14" i="5"/>
  <c r="H3" i="5"/>
  <c r="G9" i="5"/>
  <c r="E11" i="5"/>
  <c r="D13" i="5"/>
  <c r="E12" i="4"/>
  <c r="G12" i="4" s="1"/>
  <c r="H12" i="4" s="1"/>
  <c r="E14" i="4"/>
  <c r="G14" i="4" s="1"/>
  <c r="E17" i="4"/>
  <c r="G17" i="4" s="1"/>
  <c r="H17" i="4" s="1"/>
  <c r="E19" i="4"/>
  <c r="G19" i="4" s="1"/>
  <c r="H19" i="4" s="1"/>
  <c r="E10" i="4"/>
  <c r="G10" i="4" s="1"/>
  <c r="H10" i="4" s="1"/>
  <c r="E4" i="4"/>
  <c r="G4" i="4" s="1"/>
  <c r="H4" i="4" s="1"/>
  <c r="E5" i="4"/>
  <c r="G5" i="4" s="1"/>
  <c r="H5" i="4" s="1"/>
  <c r="E6" i="4"/>
  <c r="G6" i="4" s="1"/>
  <c r="H6" i="4" s="1"/>
  <c r="E7" i="4"/>
  <c r="G7" i="4" s="1"/>
  <c r="H7" i="4" s="1"/>
  <c r="E8" i="4"/>
  <c r="G8" i="4" s="1"/>
  <c r="H8" i="4" s="1"/>
  <c r="E3" i="4"/>
  <c r="G3" i="4" s="1"/>
  <c r="D9" i="4"/>
  <c r="D11" i="4" s="1"/>
  <c r="E13" i="6" l="1"/>
  <c r="D15" i="6"/>
  <c r="E15" i="6" s="1"/>
  <c r="E13" i="5"/>
  <c r="D15" i="5"/>
  <c r="E15" i="5" s="1"/>
  <c r="G11" i="5"/>
  <c r="H9" i="5"/>
  <c r="K6" i="5"/>
  <c r="E9" i="4"/>
  <c r="E11" i="4"/>
  <c r="D13" i="4"/>
  <c r="G9" i="4"/>
  <c r="H3" i="4"/>
  <c r="H14" i="4"/>
  <c r="D16" i="6" l="1"/>
  <c r="H9" i="6" s="1"/>
  <c r="D16" i="5"/>
  <c r="H11" i="5"/>
  <c r="G13" i="5"/>
  <c r="K7" i="5"/>
  <c r="G11" i="4"/>
  <c r="H9" i="4"/>
  <c r="E13" i="4"/>
  <c r="D15" i="4"/>
  <c r="E15" i="4" s="1"/>
  <c r="E16" i="6" l="1"/>
  <c r="D18" i="6"/>
  <c r="H10" i="6" s="1"/>
  <c r="D20" i="6"/>
  <c r="H13" i="5"/>
  <c r="G15" i="5"/>
  <c r="H15" i="5" s="1"/>
  <c r="E16" i="5"/>
  <c r="D18" i="5"/>
  <c r="K8" i="5"/>
  <c r="H11" i="4"/>
  <c r="G13" i="4"/>
  <c r="D16" i="4"/>
  <c r="E20" i="6" l="1"/>
  <c r="H11" i="6"/>
  <c r="E18" i="6"/>
  <c r="D20" i="5"/>
  <c r="E20" i="5" s="1"/>
  <c r="E18" i="5"/>
  <c r="G16" i="5"/>
  <c r="D18" i="4"/>
  <c r="E16" i="4"/>
  <c r="H13" i="4"/>
  <c r="G15" i="4"/>
  <c r="H15" i="4" s="1"/>
  <c r="G18" i="5" l="1"/>
  <c r="H16" i="5"/>
  <c r="K9" i="5"/>
  <c r="G16" i="4"/>
  <c r="D20" i="4"/>
  <c r="E20" i="4" s="1"/>
  <c r="E18" i="4"/>
  <c r="G20" i="5" l="1"/>
  <c r="H20" i="5" s="1"/>
  <c r="H18" i="5"/>
  <c r="K10" i="5"/>
  <c r="G18" i="4"/>
  <c r="H16" i="4"/>
  <c r="K11" i="5" l="1"/>
  <c r="G20" i="4"/>
  <c r="H20" i="4" s="1"/>
  <c r="H18" i="4"/>
</calcChain>
</file>

<file path=xl/sharedStrings.xml><?xml version="1.0" encoding="utf-8"?>
<sst xmlns="http://schemas.openxmlformats.org/spreadsheetml/2006/main" count="153" uniqueCount="46">
  <si>
    <t>Konto</t>
  </si>
  <si>
    <t>Beskrivelse</t>
  </si>
  <si>
    <t>Pris [kr]</t>
  </si>
  <si>
    <t>01</t>
  </si>
  <si>
    <t>02</t>
  </si>
  <si>
    <t>03</t>
  </si>
  <si>
    <t>04</t>
  </si>
  <si>
    <t>05</t>
  </si>
  <si>
    <t>06</t>
  </si>
  <si>
    <t>Felleskostnader</t>
  </si>
  <si>
    <t>Bygning</t>
  </si>
  <si>
    <t>VVS-installasjoner</t>
  </si>
  <si>
    <t>Tele og automatisering</t>
  </si>
  <si>
    <t>Elkraft</t>
  </si>
  <si>
    <t>Andre installasjoner</t>
  </si>
  <si>
    <t>Huskostnad</t>
  </si>
  <si>
    <t>Sum 01 til 06</t>
  </si>
  <si>
    <t>07</t>
  </si>
  <si>
    <t>08</t>
  </si>
  <si>
    <t>09</t>
  </si>
  <si>
    <t>10</t>
  </si>
  <si>
    <t>11</t>
  </si>
  <si>
    <t>12</t>
  </si>
  <si>
    <t>Utendørs</t>
  </si>
  <si>
    <t>Entreprisekostnad</t>
  </si>
  <si>
    <t>Sum 01 til 07</t>
  </si>
  <si>
    <t>Generelle kostnader</t>
  </si>
  <si>
    <t>Sum 01 til 08</t>
  </si>
  <si>
    <t>Byggekostnad</t>
  </si>
  <si>
    <t>Spesielle kostnader</t>
  </si>
  <si>
    <t>Merverdiavgift, konto 01 til 09</t>
  </si>
  <si>
    <t>Sum 01 til 10</t>
  </si>
  <si>
    <t>Basiskostnad</t>
  </si>
  <si>
    <t>Sum 01 til 11</t>
  </si>
  <si>
    <t>Sum 01 til 12</t>
  </si>
  <si>
    <t>Prosjektkostnad</t>
  </si>
  <si>
    <t>Kostnadsramme</t>
  </si>
  <si>
    <t>Forventede tillegg (inkl. mva.)</t>
  </si>
  <si>
    <t>Usikkerhetsavsetning (inkl. mva.)</t>
  </si>
  <si>
    <t>Prosjektinformasjon:</t>
  </si>
  <si>
    <t>Pris, referanse [kr]</t>
  </si>
  <si>
    <t>Enhetspris, referanse [kr/m²]</t>
  </si>
  <si>
    <t>Enhetspris [kr/m²]</t>
  </si>
  <si>
    <t>Justerings-faktor</t>
  </si>
  <si>
    <t>Bruttoareal (BTA) [m²]</t>
  </si>
  <si>
    <t>Bruttoareal, referanseprosjekt (BTA) [m²]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</si>
</sst>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&quot;kr&quot;\ * #,##0_-;\-&quot;kr&quot;\ * #,##0_-;_-&quot;kr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62">
    <xf numFmtId="0" fontId="0" fillId="0" borderId="0" xfId="0"/>
    <xf numFmtId="49" fontId="0" fillId="0" borderId="0" xfId="0" applyNumberFormat="1"/>
    <xf numFmtId="0" fontId="0" fillId="0" borderId="2" xfId="0" applyBorder="1"/>
    <xf numFmtId="49" fontId="0" fillId="0" borderId="4" xfId="0" applyNumberFormat="1" applyBorder="1"/>
    <xf numFmtId="164" fontId="0" fillId="0" borderId="5" xfId="1" applyNumberFormat="1" applyFont="1" applyBorder="1"/>
    <xf numFmtId="49" fontId="4" fillId="0" borderId="6" xfId="0" applyNumberFormat="1" applyFont="1" applyBorder="1"/>
    <xf numFmtId="0" fontId="2" fillId="0" borderId="7" xfId="0" applyFont="1" applyBorder="1"/>
    <xf numFmtId="164" fontId="0" fillId="0" borderId="8" xfId="1" applyNumberFormat="1" applyFont="1" applyBorder="1"/>
    <xf numFmtId="2" fontId="0" fillId="0" borderId="0" xfId="0" applyNumberFormat="1"/>
    <xf numFmtId="2" fontId="2" fillId="0" borderId="7" xfId="0" applyNumberFormat="1" applyFont="1" applyBorder="1"/>
    <xf numFmtId="0" fontId="0" fillId="0" borderId="10" xfId="0" applyBorder="1"/>
    <xf numFmtId="0" fontId="0" fillId="0" borderId="12" xfId="0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164" fontId="0" fillId="0" borderId="4" xfId="1" applyNumberFormat="1" applyFont="1" applyBorder="1"/>
    <xf numFmtId="164" fontId="2" fillId="0" borderId="6" xfId="1" applyNumberFormat="1" applyFont="1" applyBorder="1"/>
    <xf numFmtId="0" fontId="3" fillId="2" borderId="1" xfId="2" applyBorder="1"/>
    <xf numFmtId="0" fontId="3" fillId="2" borderId="2" xfId="2" applyBorder="1"/>
    <xf numFmtId="0" fontId="3" fillId="2" borderId="1" xfId="2" applyBorder="1" applyAlignment="1">
      <alignment horizontal="center" vertical="top" wrapText="1"/>
    </xf>
    <xf numFmtId="0" fontId="3" fillId="2" borderId="3" xfId="2" applyBorder="1" applyAlignment="1">
      <alignment horizontal="center" vertical="top" wrapText="1"/>
    </xf>
    <xf numFmtId="0" fontId="3" fillId="2" borderId="2" xfId="2" applyBorder="1" applyAlignment="1">
      <alignment horizontal="center" vertical="top" wrapText="1"/>
    </xf>
    <xf numFmtId="0" fontId="3" fillId="2" borderId="1" xfId="2" applyBorder="1" applyAlignment="1">
      <alignment horizontal="center" vertical="top"/>
    </xf>
    <xf numFmtId="49" fontId="1" fillId="3" borderId="4" xfId="3" applyNumberFormat="1" applyBorder="1"/>
    <xf numFmtId="0" fontId="1" fillId="3" borderId="0" xfId="3" applyBorder="1"/>
    <xf numFmtId="164" fontId="1" fillId="3" borderId="4" xfId="3" applyNumberFormat="1" applyBorder="1"/>
    <xf numFmtId="164" fontId="1" fillId="3" borderId="5" xfId="3" applyNumberFormat="1" applyBorder="1"/>
    <xf numFmtId="2" fontId="1" fillId="3" borderId="0" xfId="3" applyNumberFormat="1" applyBorder="1"/>
    <xf numFmtId="49" fontId="1" fillId="3" borderId="6" xfId="3" applyNumberFormat="1" applyBorder="1"/>
    <xf numFmtId="164" fontId="1" fillId="3" borderId="8" xfId="3" applyNumberFormat="1" applyBorder="1"/>
    <xf numFmtId="2" fontId="1" fillId="3" borderId="7" xfId="3" applyNumberFormat="1" applyBorder="1"/>
    <xf numFmtId="0" fontId="2" fillId="3" borderId="7" xfId="3" applyFont="1" applyBorder="1"/>
    <xf numFmtId="164" fontId="2" fillId="3" borderId="6" xfId="3" applyNumberFormat="1" applyFont="1" applyBorder="1"/>
    <xf numFmtId="164" fontId="2" fillId="3" borderId="9" xfId="3" applyNumberFormat="1" applyFont="1" applyBorder="1"/>
    <xf numFmtId="49" fontId="0" fillId="0" borderId="1" xfId="0" applyNumberForma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2" fontId="0" fillId="0" borderId="2" xfId="0" applyNumberFormat="1" applyBorder="1"/>
    <xf numFmtId="49" fontId="0" fillId="0" borderId="6" xfId="0" applyNumberFormat="1" applyBorder="1"/>
    <xf numFmtId="49" fontId="1" fillId="3" borderId="1" xfId="3" applyNumberFormat="1" applyBorder="1"/>
    <xf numFmtId="0" fontId="1" fillId="3" borderId="2" xfId="3" applyBorder="1"/>
    <xf numFmtId="164" fontId="1" fillId="3" borderId="1" xfId="3" applyNumberFormat="1" applyBorder="1"/>
    <xf numFmtId="164" fontId="1" fillId="3" borderId="3" xfId="3" applyNumberFormat="1" applyBorder="1"/>
    <xf numFmtId="2" fontId="1" fillId="3" borderId="2" xfId="3" applyNumberFormat="1" applyBorder="1"/>
    <xf numFmtId="0" fontId="3" fillId="2" borderId="16" xfId="2" applyBorder="1"/>
    <xf numFmtId="0" fontId="3" fillId="2" borderId="17" xfId="2" applyBorder="1"/>
    <xf numFmtId="0" fontId="0" fillId="0" borderId="13" xfId="0" applyBorder="1"/>
    <xf numFmtId="165" fontId="0" fillId="0" borderId="11" xfId="0" applyNumberFormat="1" applyBorder="1"/>
    <xf numFmtId="165" fontId="0" fillId="0" borderId="13" xfId="0" applyNumberFormat="1" applyBorder="1"/>
    <xf numFmtId="165" fontId="0" fillId="0" borderId="0" xfId="0" applyNumberFormat="1"/>
    <xf numFmtId="0" fontId="1" fillId="3" borderId="12" xfId="3" applyBorder="1"/>
    <xf numFmtId="165" fontId="1" fillId="3" borderId="13" xfId="3" applyNumberFormat="1" applyBorder="1"/>
    <xf numFmtId="0" fontId="1" fillId="3" borderId="14" xfId="3" applyBorder="1"/>
    <xf numFmtId="165" fontId="1" fillId="3" borderId="15" xfId="3" applyNumberFormat="1" applyBorder="1"/>
    <xf numFmtId="0" fontId="3" fillId="2" borderId="22" xfId="2" applyBorder="1" applyAlignment="1">
      <alignment horizontal="center" vertical="top" wrapText="1"/>
    </xf>
    <xf numFmtId="164" fontId="0" fillId="0" borderId="22" xfId="1" applyNumberFormat="1" applyFont="1" applyBorder="1"/>
    <xf numFmtId="164" fontId="1" fillId="3" borderId="23" xfId="3" applyNumberForma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1" fillId="3" borderId="22" xfId="3" applyNumberFormat="1" applyBorder="1"/>
    <xf numFmtId="164" fontId="1" fillId="3" borderId="24" xfId="3" applyNumberFormat="1" applyBorder="1"/>
  </cellXfs>
  <cellStyles count="4">
    <cellStyle name="20 % – uthevingsfarge 6" xfId="3" builtinId="50"/>
    <cellStyle name="Komma" xfId="1" builtinId="3"/>
    <cellStyle name="Normal" xfId="0" builtinId="0"/>
    <cellStyle name="Uthevingsfarge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D059-591C-45EF-A264-4588BADD1540}">
  <dimension ref="B1:K41"/>
  <sheetViews>
    <sheetView tabSelected="1" topLeftCell="B1" zoomScale="90" zoomScaleNormal="90" workbookViewId="0">
      <selection activeCell="M29" sqref="M29"/>
    </sheetView>
  </sheetViews>
  <sheetFormatPr baseColWidth="10" defaultRowHeight="14.5" x14ac:dyDescent="0.35"/>
  <cols>
    <col min="2" max="2" width="14.08984375" customWidth="1"/>
    <col min="3" max="3" width="54.1796875" customWidth="1"/>
    <col min="4" max="4" width="13.7265625" customWidth="1"/>
    <col min="5" max="5" width="19.81640625" customWidth="1"/>
    <col min="6" max="6" width="12" customWidth="1"/>
    <col min="7" max="7" width="13.26953125" customWidth="1"/>
    <col min="8" max="8" width="14.81640625" customWidth="1"/>
    <col min="10" max="10" width="34.7265625" customWidth="1"/>
    <col min="11" max="11" width="15.54296875" customWidth="1"/>
  </cols>
  <sheetData>
    <row r="1" spans="2:11" ht="15" thickBot="1" x14ac:dyDescent="0.4"/>
    <row r="2" spans="2:11" ht="29" x14ac:dyDescent="0.35">
      <c r="B2" s="18" t="s">
        <v>0</v>
      </c>
      <c r="C2" s="19" t="s">
        <v>1</v>
      </c>
      <c r="D2" s="20" t="s">
        <v>40</v>
      </c>
      <c r="E2" s="21" t="s">
        <v>41</v>
      </c>
      <c r="F2" s="22" t="s">
        <v>43</v>
      </c>
      <c r="G2" s="23" t="s">
        <v>2</v>
      </c>
      <c r="H2" s="21" t="s">
        <v>42</v>
      </c>
      <c r="J2" s="45" t="s">
        <v>39</v>
      </c>
      <c r="K2" s="46"/>
    </row>
    <row r="3" spans="2:11" x14ac:dyDescent="0.35">
      <c r="B3" s="35" t="s">
        <v>3</v>
      </c>
      <c r="C3" s="2" t="s">
        <v>9</v>
      </c>
      <c r="D3" s="36">
        <v>5000000</v>
      </c>
      <c r="E3" s="37">
        <f>D3/$K$4</f>
        <v>2976.1904761904761</v>
      </c>
      <c r="F3" s="38">
        <v>0.9</v>
      </c>
      <c r="G3" s="36">
        <f t="shared" ref="G3:G8" si="0">E3*F3*$K$3</f>
        <v>5758928.5714285709</v>
      </c>
      <c r="H3" s="37">
        <f>G3/$K$3</f>
        <v>2678.5714285714284</v>
      </c>
      <c r="J3" s="12" t="s">
        <v>44</v>
      </c>
      <c r="K3" s="13">
        <v>2150</v>
      </c>
    </row>
    <row r="4" spans="2:11" ht="15" thickBot="1" x14ac:dyDescent="0.4">
      <c r="B4" s="24" t="s">
        <v>4</v>
      </c>
      <c r="C4" s="25" t="s">
        <v>10</v>
      </c>
      <c r="D4" s="26">
        <v>28000000</v>
      </c>
      <c r="E4" s="27">
        <f t="shared" ref="E4:E20" si="1">D4/$K$4</f>
        <v>16666.666666666668</v>
      </c>
      <c r="F4" s="28">
        <v>0.95</v>
      </c>
      <c r="G4" s="26">
        <f t="shared" si="0"/>
        <v>34041666.666666672</v>
      </c>
      <c r="H4" s="27">
        <f t="shared" ref="H4:H20" si="2">G4/$K$3</f>
        <v>15833.333333333336</v>
      </c>
      <c r="J4" s="14" t="s">
        <v>45</v>
      </c>
      <c r="K4" s="15">
        <v>1680</v>
      </c>
    </row>
    <row r="5" spans="2:11" ht="15" thickBot="1" x14ac:dyDescent="0.4">
      <c r="B5" s="3" t="s">
        <v>5</v>
      </c>
      <c r="C5" t="s">
        <v>11</v>
      </c>
      <c r="D5" s="16">
        <v>7000000</v>
      </c>
      <c r="E5" s="4">
        <f t="shared" si="1"/>
        <v>4166.666666666667</v>
      </c>
      <c r="F5" s="8">
        <v>0.95</v>
      </c>
      <c r="G5" s="16">
        <f t="shared" si="0"/>
        <v>8510416.6666666679</v>
      </c>
      <c r="H5" s="4">
        <f t="shared" si="2"/>
        <v>3958.3333333333339</v>
      </c>
      <c r="J5" s="11"/>
      <c r="K5" s="47"/>
    </row>
    <row r="6" spans="2:11" x14ac:dyDescent="0.35">
      <c r="B6" s="24" t="s">
        <v>6</v>
      </c>
      <c r="C6" s="25" t="s">
        <v>13</v>
      </c>
      <c r="D6" s="26">
        <v>4000000</v>
      </c>
      <c r="E6" s="27">
        <f t="shared" si="1"/>
        <v>2380.9523809523807</v>
      </c>
      <c r="F6" s="28">
        <v>0.95</v>
      </c>
      <c r="G6" s="26">
        <f t="shared" si="0"/>
        <v>4863095.2380952369</v>
      </c>
      <c r="H6" s="27">
        <f t="shared" si="2"/>
        <v>2261.9047619047615</v>
      </c>
      <c r="J6" s="10" t="s">
        <v>15</v>
      </c>
      <c r="K6" s="48">
        <f>G9</f>
        <v>57109375.000000007</v>
      </c>
    </row>
    <row r="7" spans="2:11" x14ac:dyDescent="0.35">
      <c r="B7" s="3" t="s">
        <v>7</v>
      </c>
      <c r="C7" t="s">
        <v>12</v>
      </c>
      <c r="D7" s="16">
        <v>1500000</v>
      </c>
      <c r="E7" s="4">
        <f t="shared" si="1"/>
        <v>892.85714285714289</v>
      </c>
      <c r="F7" s="8">
        <v>0.95</v>
      </c>
      <c r="G7" s="16">
        <f t="shared" si="0"/>
        <v>1823660.7142857141</v>
      </c>
      <c r="H7" s="4">
        <f t="shared" si="2"/>
        <v>848.21428571428567</v>
      </c>
      <c r="J7" s="51" t="s">
        <v>24</v>
      </c>
      <c r="K7" s="52">
        <f>G11</f>
        <v>62228422.619047627</v>
      </c>
    </row>
    <row r="8" spans="2:11" x14ac:dyDescent="0.35">
      <c r="B8" s="24" t="s">
        <v>8</v>
      </c>
      <c r="C8" s="25" t="s">
        <v>14</v>
      </c>
      <c r="D8" s="26">
        <v>1500000</v>
      </c>
      <c r="E8" s="27">
        <f t="shared" si="1"/>
        <v>892.85714285714289</v>
      </c>
      <c r="F8" s="28">
        <v>1.1000000000000001</v>
      </c>
      <c r="G8" s="26">
        <f t="shared" si="0"/>
        <v>2111607.1428571432</v>
      </c>
      <c r="H8" s="27">
        <f t="shared" si="2"/>
        <v>982.14285714285734</v>
      </c>
      <c r="J8" s="11" t="s">
        <v>28</v>
      </c>
      <c r="K8" s="49">
        <f>G13</f>
        <v>72466517.857142866</v>
      </c>
    </row>
    <row r="9" spans="2:11" x14ac:dyDescent="0.35">
      <c r="B9" s="39" t="s">
        <v>16</v>
      </c>
      <c r="C9" s="6" t="s">
        <v>15</v>
      </c>
      <c r="D9" s="17">
        <f>SUM(D3:D8)</f>
        <v>47000000</v>
      </c>
      <c r="E9" s="7">
        <f t="shared" si="1"/>
        <v>27976.190476190477</v>
      </c>
      <c r="F9" s="9"/>
      <c r="G9" s="17">
        <f>SUM(G3:G8)</f>
        <v>57109375.000000007</v>
      </c>
      <c r="H9" s="7">
        <f t="shared" si="2"/>
        <v>26562.500000000004</v>
      </c>
      <c r="J9" s="51" t="s">
        <v>32</v>
      </c>
      <c r="K9" s="52">
        <f>G16</f>
        <v>94582403.273809537</v>
      </c>
    </row>
    <row r="10" spans="2:11" x14ac:dyDescent="0.35">
      <c r="B10" s="40" t="s">
        <v>17</v>
      </c>
      <c r="C10" s="41" t="s">
        <v>23</v>
      </c>
      <c r="D10" s="42">
        <v>2000000</v>
      </c>
      <c r="E10" s="43">
        <f t="shared" si="1"/>
        <v>1190.4761904761904</v>
      </c>
      <c r="F10" s="44">
        <v>2</v>
      </c>
      <c r="G10" s="42">
        <f>E10*F10*$K$3</f>
        <v>5119047.6190476185</v>
      </c>
      <c r="H10" s="43">
        <f t="shared" si="2"/>
        <v>2380.9523809523807</v>
      </c>
      <c r="J10" s="11" t="s">
        <v>35</v>
      </c>
      <c r="K10" s="49">
        <f>G18</f>
        <v>101621093.75000001</v>
      </c>
    </row>
    <row r="11" spans="2:11" ht="15" thickBot="1" x14ac:dyDescent="0.4">
      <c r="B11" s="39" t="s">
        <v>25</v>
      </c>
      <c r="C11" s="6" t="s">
        <v>24</v>
      </c>
      <c r="D11" s="17">
        <f>D9+D10</f>
        <v>49000000</v>
      </c>
      <c r="E11" s="7">
        <f t="shared" si="1"/>
        <v>29166.666666666668</v>
      </c>
      <c r="F11" s="9"/>
      <c r="G11" s="17">
        <f>SUM(G9:G10)</f>
        <v>62228422.619047627</v>
      </c>
      <c r="H11" s="7">
        <f t="shared" si="2"/>
        <v>28943.452380952385</v>
      </c>
      <c r="J11" s="53" t="s">
        <v>36</v>
      </c>
      <c r="K11" s="54">
        <f>G20</f>
        <v>106036272.32142858</v>
      </c>
    </row>
    <row r="12" spans="2:11" x14ac:dyDescent="0.35">
      <c r="B12" s="40" t="s">
        <v>18</v>
      </c>
      <c r="C12" s="41" t="s">
        <v>26</v>
      </c>
      <c r="D12" s="42">
        <v>8000000</v>
      </c>
      <c r="E12" s="43">
        <f t="shared" si="1"/>
        <v>4761.9047619047615</v>
      </c>
      <c r="F12" s="44">
        <v>1</v>
      </c>
      <c r="G12" s="42">
        <f>E12*F12*$K$3</f>
        <v>10238095.238095237</v>
      </c>
      <c r="H12" s="43">
        <f t="shared" si="2"/>
        <v>4761.9047619047615</v>
      </c>
      <c r="K12" s="50"/>
    </row>
    <row r="13" spans="2:11" x14ac:dyDescent="0.35">
      <c r="B13" s="5" t="s">
        <v>27</v>
      </c>
      <c r="C13" s="6" t="s">
        <v>28</v>
      </c>
      <c r="D13" s="17">
        <f>D12+D11</f>
        <v>57000000</v>
      </c>
      <c r="E13" s="7">
        <f t="shared" si="1"/>
        <v>33928.571428571428</v>
      </c>
      <c r="F13" s="9"/>
      <c r="G13" s="17">
        <f>SUM(G11:G12)</f>
        <v>72466517.857142866</v>
      </c>
      <c r="H13" s="7">
        <f t="shared" si="2"/>
        <v>33705.357142857145</v>
      </c>
    </row>
    <row r="14" spans="2:11" x14ac:dyDescent="0.35">
      <c r="B14" s="40" t="s">
        <v>19</v>
      </c>
      <c r="C14" s="41" t="s">
        <v>29</v>
      </c>
      <c r="D14" s="42">
        <v>2500000</v>
      </c>
      <c r="E14" s="43">
        <f t="shared" si="1"/>
        <v>1488.0952380952381</v>
      </c>
      <c r="F14" s="44">
        <v>1</v>
      </c>
      <c r="G14" s="42">
        <f>E14*F14*$K$3</f>
        <v>3199404.7619047617</v>
      </c>
      <c r="H14" s="43">
        <f t="shared" si="2"/>
        <v>1488.0952380952381</v>
      </c>
    </row>
    <row r="15" spans="2:11" x14ac:dyDescent="0.35">
      <c r="B15" s="3" t="s">
        <v>20</v>
      </c>
      <c r="C15" t="s">
        <v>30</v>
      </c>
      <c r="D15" s="16">
        <f>(D14+D13)*0.25</f>
        <v>14875000</v>
      </c>
      <c r="E15" s="4">
        <f t="shared" si="1"/>
        <v>8854.1666666666661</v>
      </c>
      <c r="F15" s="8"/>
      <c r="G15" s="16">
        <f>(G14+G13)*0.25</f>
        <v>18916480.654761907</v>
      </c>
      <c r="H15" s="4">
        <f t="shared" si="2"/>
        <v>8798.3630952380954</v>
      </c>
    </row>
    <row r="16" spans="2:11" x14ac:dyDescent="0.35">
      <c r="B16" s="29" t="s">
        <v>31</v>
      </c>
      <c r="C16" s="32" t="s">
        <v>32</v>
      </c>
      <c r="D16" s="33">
        <f>SUM(D13:D15)</f>
        <v>74375000</v>
      </c>
      <c r="E16" s="30">
        <f t="shared" si="1"/>
        <v>44270.833333333336</v>
      </c>
      <c r="F16" s="31"/>
      <c r="G16" s="33">
        <f>SUM(G13:G15)</f>
        <v>94582403.273809537</v>
      </c>
      <c r="H16" s="30">
        <f t="shared" si="2"/>
        <v>43991.815476190481</v>
      </c>
    </row>
    <row r="17" spans="2:8" x14ac:dyDescent="0.35">
      <c r="B17" s="35" t="s">
        <v>21</v>
      </c>
      <c r="C17" s="2" t="s">
        <v>37</v>
      </c>
      <c r="D17" s="36">
        <v>5500000</v>
      </c>
      <c r="E17" s="37">
        <f t="shared" si="1"/>
        <v>3273.8095238095239</v>
      </c>
      <c r="F17" s="38">
        <v>1</v>
      </c>
      <c r="G17" s="36">
        <f>E17*F17*$K$3</f>
        <v>7038690.4761904767</v>
      </c>
      <c r="H17" s="37">
        <f t="shared" si="2"/>
        <v>3273.8095238095239</v>
      </c>
    </row>
    <row r="18" spans="2:8" x14ac:dyDescent="0.35">
      <c r="B18" s="29" t="s">
        <v>33</v>
      </c>
      <c r="C18" s="32" t="s">
        <v>35</v>
      </c>
      <c r="D18" s="33">
        <f>D17+D16</f>
        <v>79875000</v>
      </c>
      <c r="E18" s="30">
        <f t="shared" si="1"/>
        <v>47544.642857142855</v>
      </c>
      <c r="F18" s="31"/>
      <c r="G18" s="33">
        <f>G16+G17</f>
        <v>101621093.75000001</v>
      </c>
      <c r="H18" s="30">
        <f t="shared" si="2"/>
        <v>47265.625000000007</v>
      </c>
    </row>
    <row r="19" spans="2:8" ht="15" thickBot="1" x14ac:dyDescent="0.4">
      <c r="B19" s="3" t="s">
        <v>22</v>
      </c>
      <c r="C19" t="s">
        <v>38</v>
      </c>
      <c r="D19" s="16">
        <v>3000000</v>
      </c>
      <c r="E19" s="4">
        <f t="shared" si="1"/>
        <v>1785.7142857142858</v>
      </c>
      <c r="F19" s="8">
        <v>1.1499999999999999</v>
      </c>
      <c r="G19" s="16">
        <f>E19*F19*$K$3</f>
        <v>4415178.5714285709</v>
      </c>
      <c r="H19" s="4">
        <f t="shared" si="2"/>
        <v>2053.5714285714284</v>
      </c>
    </row>
    <row r="20" spans="2:8" ht="15" thickBot="1" x14ac:dyDescent="0.4">
      <c r="B20" s="29" t="s">
        <v>34</v>
      </c>
      <c r="C20" s="32" t="s">
        <v>36</v>
      </c>
      <c r="D20" s="33">
        <f>D19+D18</f>
        <v>82875000</v>
      </c>
      <c r="E20" s="30">
        <f t="shared" si="1"/>
        <v>49330.357142857145</v>
      </c>
      <c r="F20" s="31"/>
      <c r="G20" s="34">
        <f>SUM(G18:G19)</f>
        <v>106036272.32142858</v>
      </c>
      <c r="H20" s="30">
        <f t="shared" si="2"/>
        <v>49319.196428571435</v>
      </c>
    </row>
    <row r="21" spans="2:8" x14ac:dyDescent="0.35">
      <c r="B21" s="1"/>
    </row>
    <row r="22" spans="2:8" x14ac:dyDescent="0.35">
      <c r="B22" s="1"/>
    </row>
    <row r="23" spans="2:8" x14ac:dyDescent="0.35">
      <c r="B23" s="1"/>
    </row>
    <row r="24" spans="2:8" x14ac:dyDescent="0.35">
      <c r="B24" s="1"/>
    </row>
    <row r="25" spans="2:8" x14ac:dyDescent="0.35">
      <c r="B25" s="1"/>
    </row>
    <row r="26" spans="2:8" x14ac:dyDescent="0.35">
      <c r="B26" s="1"/>
    </row>
    <row r="27" spans="2:8" x14ac:dyDescent="0.35">
      <c r="B27" s="1"/>
    </row>
    <row r="28" spans="2:8" x14ac:dyDescent="0.35">
      <c r="B28" s="1"/>
    </row>
    <row r="29" spans="2:8" x14ac:dyDescent="0.35">
      <c r="B29" s="1"/>
    </row>
    <row r="30" spans="2:8" x14ac:dyDescent="0.35">
      <c r="B30" s="1"/>
    </row>
    <row r="31" spans="2:8" x14ac:dyDescent="0.35">
      <c r="B31" s="1"/>
    </row>
    <row r="32" spans="2:8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5804-F3CF-4853-873C-8FE2D3A9E12F}">
  <dimension ref="B1:K41"/>
  <sheetViews>
    <sheetView zoomScale="90" zoomScaleNormal="90" workbookViewId="0">
      <selection activeCell="F14" sqref="F14"/>
    </sheetView>
  </sheetViews>
  <sheetFormatPr baseColWidth="10" defaultRowHeight="14.5" x14ac:dyDescent="0.35"/>
  <cols>
    <col min="2" max="2" width="14.08984375" customWidth="1"/>
    <col min="3" max="3" width="54.1796875" customWidth="1"/>
    <col min="4" max="4" width="13.7265625" customWidth="1"/>
    <col min="5" max="5" width="19.81640625" customWidth="1"/>
    <col min="6" max="6" width="12" customWidth="1"/>
    <col min="7" max="7" width="13.26953125" customWidth="1"/>
    <col min="8" max="8" width="14.81640625" customWidth="1"/>
    <col min="10" max="10" width="34.7265625" customWidth="1"/>
    <col min="11" max="11" width="15.54296875" customWidth="1"/>
  </cols>
  <sheetData>
    <row r="1" spans="2:11" ht="15" thickBot="1" x14ac:dyDescent="0.4"/>
    <row r="2" spans="2:11" ht="29" x14ac:dyDescent="0.35">
      <c r="B2" s="18" t="s">
        <v>0</v>
      </c>
      <c r="C2" s="19" t="s">
        <v>1</v>
      </c>
      <c r="D2" s="20" t="s">
        <v>40</v>
      </c>
      <c r="E2" s="21" t="s">
        <v>41</v>
      </c>
      <c r="F2" s="22" t="s">
        <v>43</v>
      </c>
      <c r="G2" s="23" t="s">
        <v>2</v>
      </c>
      <c r="H2" s="21" t="s">
        <v>42</v>
      </c>
      <c r="J2" s="45" t="s">
        <v>39</v>
      </c>
      <c r="K2" s="46"/>
    </row>
    <row r="3" spans="2:11" x14ac:dyDescent="0.35">
      <c r="B3" s="35" t="s">
        <v>3</v>
      </c>
      <c r="C3" s="2" t="s">
        <v>9</v>
      </c>
      <c r="D3" s="36"/>
      <c r="E3" s="37">
        <f>D3/$K$4</f>
        <v>0</v>
      </c>
      <c r="F3" s="38"/>
      <c r="G3" s="36">
        <f t="shared" ref="G3:G8" si="0">E3*F3*$K$3</f>
        <v>0</v>
      </c>
      <c r="H3" s="37">
        <f>G3/$K$3</f>
        <v>0</v>
      </c>
      <c r="J3" s="12" t="s">
        <v>44</v>
      </c>
      <c r="K3" s="13">
        <v>1000</v>
      </c>
    </row>
    <row r="4" spans="2:11" ht="15" thickBot="1" x14ac:dyDescent="0.4">
      <c r="B4" s="24" t="s">
        <v>4</v>
      </c>
      <c r="C4" s="25" t="s">
        <v>10</v>
      </c>
      <c r="D4" s="26"/>
      <c r="E4" s="27">
        <f t="shared" ref="E4:E20" si="1">D4/$K$4</f>
        <v>0</v>
      </c>
      <c r="F4" s="28"/>
      <c r="G4" s="26">
        <f t="shared" si="0"/>
        <v>0</v>
      </c>
      <c r="H4" s="27">
        <f t="shared" ref="H4:H20" si="2">G4/$K$3</f>
        <v>0</v>
      </c>
      <c r="J4" s="14" t="s">
        <v>45</v>
      </c>
      <c r="K4" s="15">
        <v>1000</v>
      </c>
    </row>
    <row r="5" spans="2:11" ht="15" thickBot="1" x14ac:dyDescent="0.4">
      <c r="B5" s="3" t="s">
        <v>5</v>
      </c>
      <c r="C5" t="s">
        <v>11</v>
      </c>
      <c r="D5" s="16"/>
      <c r="E5" s="4">
        <f t="shared" si="1"/>
        <v>0</v>
      </c>
      <c r="F5" s="8"/>
      <c r="G5" s="16">
        <f t="shared" si="0"/>
        <v>0</v>
      </c>
      <c r="H5" s="4">
        <f t="shared" si="2"/>
        <v>0</v>
      </c>
      <c r="J5" s="11"/>
      <c r="K5" s="47"/>
    </row>
    <row r="6" spans="2:11" x14ac:dyDescent="0.35">
      <c r="B6" s="24" t="s">
        <v>6</v>
      </c>
      <c r="C6" s="25" t="s">
        <v>13</v>
      </c>
      <c r="D6" s="26"/>
      <c r="E6" s="27">
        <f t="shared" si="1"/>
        <v>0</v>
      </c>
      <c r="F6" s="28"/>
      <c r="G6" s="26">
        <f t="shared" si="0"/>
        <v>0</v>
      </c>
      <c r="H6" s="27">
        <f t="shared" si="2"/>
        <v>0</v>
      </c>
      <c r="J6" s="10" t="s">
        <v>15</v>
      </c>
      <c r="K6" s="48">
        <f>G9</f>
        <v>0</v>
      </c>
    </row>
    <row r="7" spans="2:11" x14ac:dyDescent="0.35">
      <c r="B7" s="3" t="s">
        <v>7</v>
      </c>
      <c r="C7" t="s">
        <v>12</v>
      </c>
      <c r="D7" s="16"/>
      <c r="E7" s="4">
        <f t="shared" si="1"/>
        <v>0</v>
      </c>
      <c r="F7" s="8"/>
      <c r="G7" s="16">
        <f t="shared" si="0"/>
        <v>0</v>
      </c>
      <c r="H7" s="4">
        <f t="shared" si="2"/>
        <v>0</v>
      </c>
      <c r="J7" s="51" t="s">
        <v>24</v>
      </c>
      <c r="K7" s="52">
        <f>G11</f>
        <v>0</v>
      </c>
    </row>
    <row r="8" spans="2:11" x14ac:dyDescent="0.35">
      <c r="B8" s="24" t="s">
        <v>8</v>
      </c>
      <c r="C8" s="25" t="s">
        <v>14</v>
      </c>
      <c r="D8" s="26"/>
      <c r="E8" s="27">
        <f t="shared" si="1"/>
        <v>0</v>
      </c>
      <c r="F8" s="28"/>
      <c r="G8" s="26">
        <f t="shared" si="0"/>
        <v>0</v>
      </c>
      <c r="H8" s="27">
        <f t="shared" si="2"/>
        <v>0</v>
      </c>
      <c r="J8" s="11" t="s">
        <v>28</v>
      </c>
      <c r="K8" s="49">
        <f>G13</f>
        <v>0</v>
      </c>
    </row>
    <row r="9" spans="2:11" x14ac:dyDescent="0.35">
      <c r="B9" s="39" t="s">
        <v>16</v>
      </c>
      <c r="C9" s="6" t="s">
        <v>15</v>
      </c>
      <c r="D9" s="17">
        <f>SUM(D3:D8)</f>
        <v>0</v>
      </c>
      <c r="E9" s="7">
        <f t="shared" si="1"/>
        <v>0</v>
      </c>
      <c r="F9" s="9"/>
      <c r="G9" s="17">
        <f>SUM(G3:G8)</f>
        <v>0</v>
      </c>
      <c r="H9" s="7">
        <f t="shared" si="2"/>
        <v>0</v>
      </c>
      <c r="J9" s="51" t="s">
        <v>32</v>
      </c>
      <c r="K9" s="52">
        <f>G16</f>
        <v>0</v>
      </c>
    </row>
    <row r="10" spans="2:11" x14ac:dyDescent="0.35">
      <c r="B10" s="40" t="s">
        <v>17</v>
      </c>
      <c r="C10" s="41" t="s">
        <v>23</v>
      </c>
      <c r="D10" s="42"/>
      <c r="E10" s="43">
        <f t="shared" si="1"/>
        <v>0</v>
      </c>
      <c r="F10" s="44"/>
      <c r="G10" s="42">
        <f>E10*F10*$K$3</f>
        <v>0</v>
      </c>
      <c r="H10" s="43">
        <f t="shared" si="2"/>
        <v>0</v>
      </c>
      <c r="J10" s="11" t="s">
        <v>35</v>
      </c>
      <c r="K10" s="49">
        <f>G18</f>
        <v>0</v>
      </c>
    </row>
    <row r="11" spans="2:11" ht="15" thickBot="1" x14ac:dyDescent="0.4">
      <c r="B11" s="39" t="s">
        <v>25</v>
      </c>
      <c r="C11" s="6" t="s">
        <v>24</v>
      </c>
      <c r="D11" s="17">
        <f>D9+D10</f>
        <v>0</v>
      </c>
      <c r="E11" s="7">
        <f t="shared" si="1"/>
        <v>0</v>
      </c>
      <c r="F11" s="9"/>
      <c r="G11" s="17">
        <f>SUM(G9:G10)</f>
        <v>0</v>
      </c>
      <c r="H11" s="7">
        <f t="shared" si="2"/>
        <v>0</v>
      </c>
      <c r="J11" s="53" t="s">
        <v>36</v>
      </c>
      <c r="K11" s="54">
        <f>G20</f>
        <v>0</v>
      </c>
    </row>
    <row r="12" spans="2:11" x14ac:dyDescent="0.35">
      <c r="B12" s="40" t="s">
        <v>18</v>
      </c>
      <c r="C12" s="41" t="s">
        <v>26</v>
      </c>
      <c r="D12" s="42"/>
      <c r="E12" s="43">
        <f t="shared" si="1"/>
        <v>0</v>
      </c>
      <c r="F12" s="44"/>
      <c r="G12" s="42">
        <f>E12*F12*$K$3</f>
        <v>0</v>
      </c>
      <c r="H12" s="43">
        <f t="shared" si="2"/>
        <v>0</v>
      </c>
      <c r="K12" s="50"/>
    </row>
    <row r="13" spans="2:11" x14ac:dyDescent="0.35">
      <c r="B13" s="5" t="s">
        <v>27</v>
      </c>
      <c r="C13" s="6" t="s">
        <v>28</v>
      </c>
      <c r="D13" s="17">
        <f>D12+D11</f>
        <v>0</v>
      </c>
      <c r="E13" s="7">
        <f t="shared" si="1"/>
        <v>0</v>
      </c>
      <c r="F13" s="9"/>
      <c r="G13" s="17">
        <f>SUM(G11:G12)</f>
        <v>0</v>
      </c>
      <c r="H13" s="7">
        <f t="shared" si="2"/>
        <v>0</v>
      </c>
    </row>
    <row r="14" spans="2:11" x14ac:dyDescent="0.35">
      <c r="B14" s="40" t="s">
        <v>19</v>
      </c>
      <c r="C14" s="41" t="s">
        <v>29</v>
      </c>
      <c r="D14" s="42"/>
      <c r="E14" s="43">
        <f t="shared" si="1"/>
        <v>0</v>
      </c>
      <c r="F14" s="44"/>
      <c r="G14" s="42">
        <f>E14*F14*$K$3</f>
        <v>0</v>
      </c>
      <c r="H14" s="43">
        <f t="shared" si="2"/>
        <v>0</v>
      </c>
    </row>
    <row r="15" spans="2:11" x14ac:dyDescent="0.35">
      <c r="B15" s="3" t="s">
        <v>20</v>
      </c>
      <c r="C15" t="s">
        <v>30</v>
      </c>
      <c r="D15" s="16">
        <f>(D14+D13)*0.25</f>
        <v>0</v>
      </c>
      <c r="E15" s="4">
        <f t="shared" si="1"/>
        <v>0</v>
      </c>
      <c r="F15" s="8"/>
      <c r="G15" s="16">
        <f>(G14+G13)*0.25</f>
        <v>0</v>
      </c>
      <c r="H15" s="4">
        <f t="shared" si="2"/>
        <v>0</v>
      </c>
    </row>
    <row r="16" spans="2:11" x14ac:dyDescent="0.35">
      <c r="B16" s="29" t="s">
        <v>31</v>
      </c>
      <c r="C16" s="32" t="s">
        <v>32</v>
      </c>
      <c r="D16" s="33">
        <f>SUM(D13:D15)</f>
        <v>0</v>
      </c>
      <c r="E16" s="30">
        <f t="shared" si="1"/>
        <v>0</v>
      </c>
      <c r="F16" s="31"/>
      <c r="G16" s="33">
        <f>SUM(G13:G15)</f>
        <v>0</v>
      </c>
      <c r="H16" s="30">
        <f t="shared" si="2"/>
        <v>0</v>
      </c>
    </row>
    <row r="17" spans="2:8" x14ac:dyDescent="0.35">
      <c r="B17" s="35" t="s">
        <v>21</v>
      </c>
      <c r="C17" s="2" t="s">
        <v>37</v>
      </c>
      <c r="D17" s="36"/>
      <c r="E17" s="37">
        <f t="shared" si="1"/>
        <v>0</v>
      </c>
      <c r="F17" s="38"/>
      <c r="G17" s="36">
        <f>E17*F17*$K$3</f>
        <v>0</v>
      </c>
      <c r="H17" s="37">
        <f t="shared" si="2"/>
        <v>0</v>
      </c>
    </row>
    <row r="18" spans="2:8" x14ac:dyDescent="0.35">
      <c r="B18" s="29" t="s">
        <v>33</v>
      </c>
      <c r="C18" s="32" t="s">
        <v>35</v>
      </c>
      <c r="D18" s="33">
        <f>D17+D16</f>
        <v>0</v>
      </c>
      <c r="E18" s="30">
        <f t="shared" si="1"/>
        <v>0</v>
      </c>
      <c r="F18" s="31"/>
      <c r="G18" s="33">
        <f>G16+G17</f>
        <v>0</v>
      </c>
      <c r="H18" s="30">
        <f t="shared" si="2"/>
        <v>0</v>
      </c>
    </row>
    <row r="19" spans="2:8" ht="15" thickBot="1" x14ac:dyDescent="0.4">
      <c r="B19" s="3" t="s">
        <v>22</v>
      </c>
      <c r="C19" t="s">
        <v>38</v>
      </c>
      <c r="D19" s="16"/>
      <c r="E19" s="4">
        <f t="shared" si="1"/>
        <v>0</v>
      </c>
      <c r="F19" s="8"/>
      <c r="G19" s="16">
        <f>E19*F19*$K$3</f>
        <v>0</v>
      </c>
      <c r="H19" s="4">
        <f t="shared" si="2"/>
        <v>0</v>
      </c>
    </row>
    <row r="20" spans="2:8" ht="15" thickBot="1" x14ac:dyDescent="0.4">
      <c r="B20" s="29" t="s">
        <v>34</v>
      </c>
      <c r="C20" s="32" t="s">
        <v>36</v>
      </c>
      <c r="D20" s="33">
        <f>D19+D18</f>
        <v>0</v>
      </c>
      <c r="E20" s="30">
        <f t="shared" si="1"/>
        <v>0</v>
      </c>
      <c r="F20" s="31"/>
      <c r="G20" s="34">
        <f>SUM(G18:G19)</f>
        <v>0</v>
      </c>
      <c r="H20" s="30">
        <f t="shared" si="2"/>
        <v>0</v>
      </c>
    </row>
    <row r="21" spans="2:8" x14ac:dyDescent="0.35">
      <c r="B21" s="1"/>
    </row>
    <row r="22" spans="2:8" x14ac:dyDescent="0.35">
      <c r="B22" s="1"/>
    </row>
    <row r="23" spans="2:8" x14ac:dyDescent="0.35">
      <c r="B23" s="1"/>
    </row>
    <row r="24" spans="2:8" x14ac:dyDescent="0.35">
      <c r="B24" s="1"/>
    </row>
    <row r="25" spans="2:8" x14ac:dyDescent="0.35">
      <c r="B25" s="1"/>
    </row>
    <row r="26" spans="2:8" x14ac:dyDescent="0.35">
      <c r="B26" s="1"/>
    </row>
    <row r="27" spans="2:8" x14ac:dyDescent="0.35">
      <c r="B27" s="1"/>
    </row>
    <row r="28" spans="2:8" x14ac:dyDescent="0.35">
      <c r="B28" s="1"/>
    </row>
    <row r="29" spans="2:8" x14ac:dyDescent="0.35">
      <c r="B29" s="1"/>
    </row>
    <row r="30" spans="2:8" x14ac:dyDescent="0.35">
      <c r="B30" s="1"/>
    </row>
    <row r="31" spans="2:8" x14ac:dyDescent="0.35">
      <c r="B31" s="1"/>
    </row>
    <row r="32" spans="2:8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CCC4-1957-4010-B213-DFF607970739}">
  <dimension ref="B1:H41"/>
  <sheetViews>
    <sheetView zoomScale="90" zoomScaleNormal="90" workbookViewId="0">
      <selection activeCell="I30" sqref="I30"/>
    </sheetView>
  </sheetViews>
  <sheetFormatPr baseColWidth="10" defaultRowHeight="14.5" x14ac:dyDescent="0.35"/>
  <cols>
    <col min="2" max="2" width="14.08984375" customWidth="1"/>
    <col min="3" max="3" width="54.1796875" customWidth="1"/>
    <col min="4" max="4" width="13.7265625" customWidth="1"/>
    <col min="5" max="5" width="19.81640625" customWidth="1"/>
    <col min="7" max="7" width="34.7265625" customWidth="1"/>
    <col min="8" max="8" width="15.54296875" customWidth="1"/>
  </cols>
  <sheetData>
    <row r="1" spans="2:8" ht="15" thickBot="1" x14ac:dyDescent="0.4"/>
    <row r="2" spans="2:8" x14ac:dyDescent="0.35">
      <c r="B2" s="18" t="s">
        <v>0</v>
      </c>
      <c r="C2" s="19" t="s">
        <v>1</v>
      </c>
      <c r="D2" s="20" t="s">
        <v>2</v>
      </c>
      <c r="E2" s="55" t="s">
        <v>42</v>
      </c>
      <c r="G2" s="45" t="s">
        <v>39</v>
      </c>
      <c r="H2" s="46"/>
    </row>
    <row r="3" spans="2:8" x14ac:dyDescent="0.35">
      <c r="B3" s="35" t="s">
        <v>3</v>
      </c>
      <c r="C3" s="2" t="s">
        <v>9</v>
      </c>
      <c r="D3" s="36"/>
      <c r="E3" s="56">
        <f>D3/$H$4</f>
        <v>0</v>
      </c>
      <c r="G3" s="12" t="s">
        <v>44</v>
      </c>
      <c r="H3" s="13">
        <v>1000</v>
      </c>
    </row>
    <row r="4" spans="2:8" ht="15" thickBot="1" x14ac:dyDescent="0.4">
      <c r="B4" s="24" t="s">
        <v>4</v>
      </c>
      <c r="C4" s="25" t="s">
        <v>10</v>
      </c>
      <c r="D4" s="26"/>
      <c r="E4" s="57">
        <f t="shared" ref="E4:E20" si="0">D4/$H$4</f>
        <v>0</v>
      </c>
      <c r="G4" s="14" t="s">
        <v>45</v>
      </c>
      <c r="H4" s="15">
        <v>1000</v>
      </c>
    </row>
    <row r="5" spans="2:8" ht="15" thickBot="1" x14ac:dyDescent="0.4">
      <c r="B5" s="3" t="s">
        <v>5</v>
      </c>
      <c r="C5" t="s">
        <v>11</v>
      </c>
      <c r="D5" s="16"/>
      <c r="E5" s="58">
        <f t="shared" si="0"/>
        <v>0</v>
      </c>
      <c r="G5" s="11"/>
      <c r="H5" s="47"/>
    </row>
    <row r="6" spans="2:8" x14ac:dyDescent="0.35">
      <c r="B6" s="24" t="s">
        <v>6</v>
      </c>
      <c r="C6" s="25" t="s">
        <v>13</v>
      </c>
      <c r="D6" s="26"/>
      <c r="E6" s="57">
        <f t="shared" si="0"/>
        <v>0</v>
      </c>
      <c r="G6" s="10" t="s">
        <v>15</v>
      </c>
      <c r="H6" s="48">
        <f>D9</f>
        <v>0</v>
      </c>
    </row>
    <row r="7" spans="2:8" x14ac:dyDescent="0.35">
      <c r="B7" s="3" t="s">
        <v>7</v>
      </c>
      <c r="C7" t="s">
        <v>12</v>
      </c>
      <c r="D7" s="16"/>
      <c r="E7" s="58">
        <f t="shared" si="0"/>
        <v>0</v>
      </c>
      <c r="G7" s="51" t="s">
        <v>24</v>
      </c>
      <c r="H7" s="52">
        <f>D11</f>
        <v>0</v>
      </c>
    </row>
    <row r="8" spans="2:8" x14ac:dyDescent="0.35">
      <c r="B8" s="24" t="s">
        <v>8</v>
      </c>
      <c r="C8" s="25" t="s">
        <v>14</v>
      </c>
      <c r="D8" s="26"/>
      <c r="E8" s="57">
        <f t="shared" si="0"/>
        <v>0</v>
      </c>
      <c r="G8" s="11" t="s">
        <v>28</v>
      </c>
      <c r="H8" s="49">
        <f>D13</f>
        <v>0</v>
      </c>
    </row>
    <row r="9" spans="2:8" x14ac:dyDescent="0.35">
      <c r="B9" s="39" t="s">
        <v>16</v>
      </c>
      <c r="C9" s="6" t="s">
        <v>15</v>
      </c>
      <c r="D9" s="17">
        <f>SUM(D3:D8)</f>
        <v>0</v>
      </c>
      <c r="E9" s="59">
        <f t="shared" si="0"/>
        <v>0</v>
      </c>
      <c r="G9" s="51" t="s">
        <v>32</v>
      </c>
      <c r="H9" s="52">
        <f>D16</f>
        <v>0</v>
      </c>
    </row>
    <row r="10" spans="2:8" x14ac:dyDescent="0.35">
      <c r="B10" s="40" t="s">
        <v>17</v>
      </c>
      <c r="C10" s="41" t="s">
        <v>23</v>
      </c>
      <c r="D10" s="42"/>
      <c r="E10" s="60">
        <f t="shared" si="0"/>
        <v>0</v>
      </c>
      <c r="G10" s="11" t="s">
        <v>35</v>
      </c>
      <c r="H10" s="49">
        <f>D18</f>
        <v>0</v>
      </c>
    </row>
    <row r="11" spans="2:8" ht="15" thickBot="1" x14ac:dyDescent="0.4">
      <c r="B11" s="39" t="s">
        <v>25</v>
      </c>
      <c r="C11" s="6" t="s">
        <v>24</v>
      </c>
      <c r="D11" s="17">
        <f>D9+D10</f>
        <v>0</v>
      </c>
      <c r="E11" s="59">
        <f t="shared" si="0"/>
        <v>0</v>
      </c>
      <c r="G11" s="53" t="s">
        <v>36</v>
      </c>
      <c r="H11" s="54">
        <f>D20</f>
        <v>0</v>
      </c>
    </row>
    <row r="12" spans="2:8" x14ac:dyDescent="0.35">
      <c r="B12" s="40" t="s">
        <v>18</v>
      </c>
      <c r="C12" s="41" t="s">
        <v>26</v>
      </c>
      <c r="D12" s="42"/>
      <c r="E12" s="60">
        <f t="shared" si="0"/>
        <v>0</v>
      </c>
      <c r="H12" s="50"/>
    </row>
    <row r="13" spans="2:8" x14ac:dyDescent="0.35">
      <c r="B13" s="5" t="s">
        <v>27</v>
      </c>
      <c r="C13" s="6" t="s">
        <v>28</v>
      </c>
      <c r="D13" s="17">
        <f>D12+D11</f>
        <v>0</v>
      </c>
      <c r="E13" s="59">
        <f t="shared" si="0"/>
        <v>0</v>
      </c>
    </row>
    <row r="14" spans="2:8" x14ac:dyDescent="0.35">
      <c r="B14" s="40" t="s">
        <v>19</v>
      </c>
      <c r="C14" s="41" t="s">
        <v>29</v>
      </c>
      <c r="D14" s="42"/>
      <c r="E14" s="60">
        <f t="shared" si="0"/>
        <v>0</v>
      </c>
    </row>
    <row r="15" spans="2:8" x14ac:dyDescent="0.35">
      <c r="B15" s="3" t="s">
        <v>20</v>
      </c>
      <c r="C15" t="s">
        <v>30</v>
      </c>
      <c r="D15" s="16">
        <f>(D14+D13)*0.25</f>
        <v>0</v>
      </c>
      <c r="E15" s="58">
        <f t="shared" si="0"/>
        <v>0</v>
      </c>
    </row>
    <row r="16" spans="2:8" x14ac:dyDescent="0.35">
      <c r="B16" s="29" t="s">
        <v>31</v>
      </c>
      <c r="C16" s="32" t="s">
        <v>32</v>
      </c>
      <c r="D16" s="33">
        <f>SUM(D13:D15)</f>
        <v>0</v>
      </c>
      <c r="E16" s="61">
        <f t="shared" si="0"/>
        <v>0</v>
      </c>
    </row>
    <row r="17" spans="2:5" x14ac:dyDescent="0.35">
      <c r="B17" s="35" t="s">
        <v>21</v>
      </c>
      <c r="C17" s="2" t="s">
        <v>37</v>
      </c>
      <c r="D17" s="36"/>
      <c r="E17" s="56">
        <f t="shared" si="0"/>
        <v>0</v>
      </c>
    </row>
    <row r="18" spans="2:5" x14ac:dyDescent="0.35">
      <c r="B18" s="29" t="s">
        <v>33</v>
      </c>
      <c r="C18" s="32" t="s">
        <v>35</v>
      </c>
      <c r="D18" s="33">
        <f>D17+D16</f>
        <v>0</v>
      </c>
      <c r="E18" s="61">
        <f t="shared" si="0"/>
        <v>0</v>
      </c>
    </row>
    <row r="19" spans="2:5" x14ac:dyDescent="0.35">
      <c r="B19" s="3" t="s">
        <v>22</v>
      </c>
      <c r="C19" t="s">
        <v>38</v>
      </c>
      <c r="D19" s="16"/>
      <c r="E19" s="58">
        <f t="shared" si="0"/>
        <v>0</v>
      </c>
    </row>
    <row r="20" spans="2:5" x14ac:dyDescent="0.35">
      <c r="B20" s="29" t="s">
        <v>34</v>
      </c>
      <c r="C20" s="32" t="s">
        <v>36</v>
      </c>
      <c r="D20" s="33">
        <f>D19+D18</f>
        <v>0</v>
      </c>
      <c r="E20" s="61">
        <f t="shared" si="0"/>
        <v>0</v>
      </c>
    </row>
    <row r="21" spans="2:5" x14ac:dyDescent="0.35">
      <c r="B21" s="1"/>
    </row>
    <row r="22" spans="2:5" x14ac:dyDescent="0.35">
      <c r="B22" s="1"/>
    </row>
    <row r="23" spans="2:5" x14ac:dyDescent="0.35">
      <c r="B23" s="1"/>
    </row>
    <row r="24" spans="2:5" x14ac:dyDescent="0.35">
      <c r="B24" s="1"/>
    </row>
    <row r="25" spans="2:5" x14ac:dyDescent="0.35">
      <c r="B25" s="1"/>
    </row>
    <row r="26" spans="2:5" x14ac:dyDescent="0.35">
      <c r="B26" s="1"/>
    </row>
    <row r="27" spans="2:5" x14ac:dyDescent="0.35">
      <c r="B27" s="1"/>
    </row>
    <row r="28" spans="2:5" x14ac:dyDescent="0.35">
      <c r="B28" s="1"/>
    </row>
    <row r="29" spans="2:5" x14ac:dyDescent="0.35">
      <c r="B29" s="1"/>
    </row>
    <row r="30" spans="2:5" x14ac:dyDescent="0.35">
      <c r="B30" s="1"/>
    </row>
    <row r="31" spans="2:5" x14ac:dyDescent="0.35">
      <c r="B31" s="1"/>
    </row>
    <row r="32" spans="2:5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91b0a1-f274-42bf-84a7-23cfedfbb765" xsi:nil="true"/>
    <lcf76f155ced4ddcb4097134ff3c332f xmlns="0db3c37f-d5ea-412d-aabb-11c9b234da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2F2873B300554A98A2A575AE704A42" ma:contentTypeVersion="17" ma:contentTypeDescription="Opprett et nytt dokument." ma:contentTypeScope="" ma:versionID="327fbce83ce17c81e83dbd9bf48c6bf3">
  <xsd:schema xmlns:xsd="http://www.w3.org/2001/XMLSchema" xmlns:xs="http://www.w3.org/2001/XMLSchema" xmlns:p="http://schemas.microsoft.com/office/2006/metadata/properties" xmlns:ns2="0db3c37f-d5ea-412d-aabb-11c9b234da94" xmlns:ns3="a791b0a1-f274-42bf-84a7-23cfedfbb765" targetNamespace="http://schemas.microsoft.com/office/2006/metadata/properties" ma:root="true" ma:fieldsID="785f5e14a8bde9d8c52547d231211a1e" ns2:_="" ns3:_="">
    <xsd:import namespace="0db3c37f-d5ea-412d-aabb-11c9b234da94"/>
    <xsd:import namespace="a791b0a1-f274-42bf-84a7-23cfedfbb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3c37f-d5ea-412d-aabb-11c9b234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e7bc199-5fe5-462f-a3d8-26f806c1f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1b0a1-f274-42bf-84a7-23cfedfbb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6e661c-b323-4279-9dce-87368ed7f607}" ma:internalName="TaxCatchAll" ma:showField="CatchAllData" ma:web="a791b0a1-f274-42bf-84a7-23cfedfbb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1B798-F1BE-4795-97DF-9B741596B65A}">
  <ds:schemaRefs>
    <ds:schemaRef ds:uri="http://schemas.microsoft.com/office/2006/metadata/properties"/>
    <ds:schemaRef ds:uri="http://schemas.microsoft.com/office/infopath/2007/PartnerControls"/>
    <ds:schemaRef ds:uri="a791b0a1-f274-42bf-84a7-23cfedfbb765"/>
    <ds:schemaRef ds:uri="0db3c37f-d5ea-412d-aabb-11c9b234da94"/>
  </ds:schemaRefs>
</ds:datastoreItem>
</file>

<file path=customXml/itemProps2.xml><?xml version="1.0" encoding="utf-8"?>
<ds:datastoreItem xmlns:ds="http://schemas.openxmlformats.org/officeDocument/2006/customXml" ds:itemID="{B23F36F1-4135-4173-8EC4-9635008DB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ED352-4E8F-478F-AB0A-876E7A645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Utfylt eksempel</vt:lpstr>
      <vt:lpstr>Tom kalkyle</vt:lpstr>
      <vt:lpstr>Tom kalkyle uten referanse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Christie Ørke</dc:creator>
  <cp:lastModifiedBy>Johan Christie Ørke</cp:lastModifiedBy>
  <dcterms:created xsi:type="dcterms:W3CDTF">2023-04-25T09:25:04Z</dcterms:created>
  <dcterms:modified xsi:type="dcterms:W3CDTF">2023-04-28T09:21:44Z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0x0101003B2F2873B300554A98A2A575AE704A42</vt:lpwstr>
  </property>
  <property fmtid="{D5CDD505-2E9C-101B-9397-08002B2CF9AE}" pid="3" name="MediaServiceImageTags">
    <vt:lpwstr/>
  </property>
</Properties>
</file>